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300"/>
  </bookViews>
  <sheets>
    <sheet name="Sheet1" sheetId="1" r:id="rId1"/>
    <sheet name="Compatibility Report" sheetId="2" r:id="rId2"/>
  </sheets>
  <definedNames>
    <definedName name="_xlnm.Print_Area" localSheetId="0">Sheet1!$A$1:$J$46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5" i="1" l="1"/>
  <c r="J31" i="1" l="1"/>
  <c r="J32" i="1"/>
  <c r="J16" i="1"/>
  <c r="J21" i="1"/>
  <c r="J37" i="1"/>
  <c r="J40" i="1"/>
  <c r="J38" i="1"/>
  <c r="J34" i="1"/>
  <c r="J33" i="1"/>
  <c r="J29" i="1"/>
  <c r="J24" i="1"/>
  <c r="J22" i="1"/>
  <c r="J18" i="1"/>
  <c r="J17" i="1"/>
  <c r="J13" i="1"/>
  <c r="J44" i="1" l="1"/>
</calcChain>
</file>

<file path=xl/sharedStrings.xml><?xml version="1.0" encoding="utf-8"?>
<sst xmlns="http://schemas.openxmlformats.org/spreadsheetml/2006/main" count="112" uniqueCount="43">
  <si>
    <t>X</t>
  </si>
  <si>
    <t>=</t>
  </si>
  <si>
    <t>Days</t>
  </si>
  <si>
    <t xml:space="preserve"> Parking Lane</t>
  </si>
  <si>
    <t xml:space="preserve"> 1st Travel Lane</t>
  </si>
  <si>
    <t xml:space="preserve"> 2nd Travel Lane</t>
  </si>
  <si>
    <t>DDOT Calculator for Public Inconvenience Fee</t>
  </si>
  <si>
    <t xml:space="preserve"> Sidewalk</t>
  </si>
  <si>
    <t>Other Streets, Sidewalks and Alleys Not in the CBD</t>
  </si>
  <si>
    <t>Total Fee</t>
  </si>
  <si>
    <t xml:space="preserve">      Project Name:</t>
  </si>
  <si>
    <t xml:space="preserve">      Address of Work:</t>
  </si>
  <si>
    <t xml:space="preserve">      Street Name:   </t>
  </si>
  <si>
    <t>For Streets, Sidewalks and Alleys within the Central Business District (CBD)</t>
  </si>
  <si>
    <t xml:space="preserve"> ($2,250 maximum fee per block per 30 days)</t>
  </si>
  <si>
    <t>[Link to Map]</t>
  </si>
  <si>
    <t xml:space="preserve"> 1st Travel Lane </t>
  </si>
  <si>
    <t xml:space="preserve"> 3rd Travel Lane</t>
  </si>
  <si>
    <t xml:space="preserve">  ($2,250 maximum fee per lane per block per 30 days) </t>
  </si>
  <si>
    <t xml:space="preserve"> ($2,250 maximum fee per lane per block per 30 days) </t>
  </si>
  <si>
    <t>Instructions for Calculating the Fee</t>
  </si>
  <si>
    <t xml:space="preserve">  (A sidewalk mobility credit of 100% will be applied to 100% of the sidewalk area served by a covered or open walkway per DDOT Pedestrian Safety and Work Zone Standards: Covered and Open Walkways.  If no covered or open walkway, then $3,000 maximum sidewalk fee per block per 30 days)</t>
  </si>
  <si>
    <t xml:space="preserve"> Alley 1</t>
  </si>
  <si>
    <t xml:space="preserve"> Alley 2</t>
  </si>
  <si>
    <t xml:space="preserve"> Bike Lane </t>
  </si>
  <si>
    <t xml:space="preserve"> Bike Lane</t>
  </si>
  <si>
    <r>
      <t xml:space="preserve">  Fee </t>
    </r>
    <r>
      <rPr>
        <sz val="9"/>
        <rFont val="Arial"/>
        <family val="2"/>
      </rPr>
      <t>(linear ft)</t>
    </r>
  </si>
  <si>
    <r>
      <t xml:space="preserve">Work Zone </t>
    </r>
    <r>
      <rPr>
        <sz val="9"/>
        <rFont val="Arial"/>
        <family val="2"/>
      </rPr>
      <t>(ft long)</t>
    </r>
  </si>
  <si>
    <r>
      <t xml:space="preserve">     </t>
    </r>
    <r>
      <rPr>
        <b/>
        <sz val="11"/>
        <rFont val="Arial"/>
        <family val="2"/>
      </rPr>
      <t xml:space="preserve"> Fee</t>
    </r>
    <r>
      <rPr>
        <sz val="11"/>
        <rFont val="Arial"/>
        <family val="2"/>
      </rPr>
      <t xml:space="preserve"> </t>
    </r>
    <r>
      <rPr>
        <sz val="9"/>
        <rFont val="Arial"/>
        <family val="2"/>
      </rPr>
      <t>(sq ft)</t>
    </r>
  </si>
  <si>
    <r>
      <rPr>
        <b/>
        <sz val="11"/>
        <rFont val="Arial"/>
        <family val="2"/>
      </rPr>
      <t>Work Zone</t>
    </r>
    <r>
      <rPr>
        <sz val="11"/>
        <rFont val="Arial"/>
        <family val="2"/>
      </rPr>
      <t xml:space="preserve"> </t>
    </r>
    <r>
      <rPr>
        <sz val="9"/>
        <rFont val="Arial"/>
        <family val="2"/>
      </rPr>
      <t>(length)</t>
    </r>
  </si>
  <si>
    <r>
      <rPr>
        <b/>
        <sz val="11"/>
        <rFont val="Arial"/>
        <family val="2"/>
      </rPr>
      <t>Work Zone</t>
    </r>
    <r>
      <rPr>
        <sz val="11"/>
        <rFont val="Arial"/>
        <family val="2"/>
      </rPr>
      <t xml:space="preserve"> </t>
    </r>
    <r>
      <rPr>
        <sz val="9"/>
        <rFont val="Arial"/>
        <family val="2"/>
      </rPr>
      <t>(width)</t>
    </r>
  </si>
  <si>
    <t>(ROW Use Fee for the continued temporary occupancy of public space beyond the one-time 30 day grace period per project)</t>
  </si>
  <si>
    <r>
      <rPr>
        <b/>
        <sz val="9"/>
        <rFont val="Arial"/>
        <family val="2"/>
      </rPr>
      <t>Note 1:</t>
    </r>
    <r>
      <rPr>
        <sz val="9"/>
        <rFont val="Arial"/>
        <family val="2"/>
      </rPr>
      <t xml:space="preserve">  Do not include the first 30 days of temporary occupancy for your project, as this is a one-time grace period.                                                              </t>
    </r>
    <r>
      <rPr>
        <b/>
        <sz val="9"/>
        <rFont val="Arial"/>
        <family val="2"/>
      </rPr>
      <t xml:space="preserve">Note 2: </t>
    </r>
    <r>
      <rPr>
        <sz val="9"/>
        <rFont val="Arial"/>
        <family val="2"/>
      </rPr>
      <t xml:space="preserve"> Each block face must be on a separate calculation sheet.</t>
    </r>
  </si>
  <si>
    <t>Compatibility Report for Copy of PIF Calculation Sheet for Internet_Final_ver97-2003_5-29-2014.xls2.xls</t>
  </si>
  <si>
    <t>Run on 8/30/2019 11:46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</si>
  <si>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</si>
  <si>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</si>
  <si>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</si>
  <si>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</si>
  <si>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</si>
  <si>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</si>
  <si>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  (ONLY if NO Parking Meters, NO maximum fee per block charged on curb/parking lane)</t>
  </si>
  <si>
    <t xml:space="preserve">   (ONLY if NO Parking Meters, NO maximum fee per block charged on curb/parking lane)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</si>
</sst>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000_);[Red]\(&quot;$&quot;#,##0.000\)"/>
    <numFmt numFmtId="166" formatCode="&quot;$&quot;#,##0.000"/>
  </numFmts>
  <fonts count="21" x14ac:knownFonts="1">
    <font>
      <sz val="10"/>
      <name val="Arial"/>
    </font>
    <font>
      <sz val="12"/>
      <name val="Arial"/>
      <family val="2"/>
    </font>
    <font>
      <b/>
      <sz val="12"/>
      <name val="Arial"/>
      <family val="2"/>
    </font>
    <font>
      <sz val="11"/>
      <name val="Arial"/>
      <family val="2"/>
    </font>
    <font>
      <b/>
      <sz val="10"/>
      <name val="Arial"/>
      <family val="2"/>
    </font>
    <font>
      <sz val="11"/>
      <name val="Arial"/>
      <family val="2"/>
    </font>
    <font>
      <u/>
      <sz val="10"/>
      <color indexed="12"/>
      <name val="Arial"/>
      <family val="2"/>
    </font>
    <font>
      <sz val="12"/>
      <name val="Arial"/>
      <family val="2"/>
    </font>
    <font>
      <sz val="10"/>
      <name val="Arial"/>
      <family val="2"/>
    </font>
    <font>
      <b/>
      <sz val="11"/>
      <name val="Arial"/>
      <family val="2"/>
    </font>
    <font>
      <b/>
      <sz val="16"/>
      <name val="Arial"/>
      <family val="2"/>
    </font>
    <font>
      <sz val="9"/>
      <name val="Arial"/>
      <family val="2"/>
    </font>
    <font>
      <sz val="8"/>
      <name val="Arial"/>
      <family val="2"/>
    </font>
    <font>
      <b/>
      <u/>
      <sz val="9"/>
      <name val="Arial"/>
      <family val="2"/>
    </font>
    <font>
      <b/>
      <sz val="9"/>
      <name val="Arial"/>
      <family val="2"/>
    </font>
    <font>
      <b/>
      <u/>
      <sz val="11"/>
      <name val="Arial"/>
      <family val="2"/>
    </font>
    <font>
      <b/>
      <sz val="11"/>
      <color rgb="FF0707C9"/>
      <name val="Arial"/>
      <family val="2"/>
    </font>
    <font>
      <b/>
      <u/>
      <sz val="10"/>
      <color rgb="FFFF0000"/>
      <name val="Arial"/>
      <family val="2"/>
    </font>
    <font>
      <sz val="8"/>
      <color rgb="FF4A4AF8"/>
      <name val="Arial"/>
      <family val="2"/>
    </font>
    <font>
      <sz val="8"/>
      <color rgb="FFFF0000"/>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107">
    <xf numFmtId="0" fontId="0" fillId="0" borderId="0" xfId="0"/>
    <xf numFmtId="0" fontId="1" fillId="0" borderId="0" xfId="0" applyFont="1"/>
    <xf numFmtId="0" fontId="1" fillId="0" borderId="0" xfId="0" applyFont="1" applyAlignment="1"/>
    <xf numFmtId="0" fontId="7" fillId="0" borderId="0" xfId="0" applyFont="1"/>
    <xf numFmtId="0" fontId="0" fillId="0" borderId="0" xfId="0" applyAlignment="1">
      <alignment vertical="center"/>
    </xf>
    <xf numFmtId="0" fontId="4" fillId="0" borderId="0" xfId="0" applyFont="1" applyAlignment="1">
      <alignment wrapText="1"/>
    </xf>
    <xf numFmtId="0" fontId="12" fillId="0" borderId="0" xfId="0" applyFont="1"/>
    <xf numFmtId="0" fontId="13" fillId="0" borderId="0" xfId="0" applyFont="1" applyAlignment="1">
      <alignment wrapText="1"/>
    </xf>
    <xf numFmtId="0" fontId="11" fillId="0" borderId="0" xfId="0" applyFont="1"/>
    <xf numFmtId="4" fontId="0" fillId="0" borderId="0" xfId="0" applyNumberFormat="1" applyAlignment="1" applyProtection="1">
      <alignment horizontal="right" vertical="center" indent="1"/>
    </xf>
    <xf numFmtId="1" fontId="3" fillId="2" borderId="1"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0" fontId="12" fillId="0" borderId="0" xfId="0" applyFont="1" applyAlignment="1">
      <alignment vertical="top"/>
    </xf>
    <xf numFmtId="0" fontId="1" fillId="0" borderId="0" xfId="0" applyFont="1" applyAlignment="1">
      <alignment horizontal="left" vertical="top" indent="1"/>
    </xf>
    <xf numFmtId="164" fontId="3" fillId="0" borderId="0" xfId="0" applyNumberFormat="1" applyFont="1" applyAlignment="1" applyProtection="1">
      <alignment vertical="center"/>
    </xf>
    <xf numFmtId="0" fontId="3" fillId="0" borderId="0" xfId="0" applyFont="1" applyBorder="1" applyAlignment="1">
      <alignment wrapText="1"/>
    </xf>
    <xf numFmtId="0" fontId="3" fillId="0" borderId="0" xfId="0" applyFont="1" applyBorder="1"/>
    <xf numFmtId="0" fontId="3" fillId="0" borderId="0" xfId="0" applyFont="1"/>
    <xf numFmtId="0" fontId="15" fillId="0" borderId="0" xfId="0" applyFont="1" applyBorder="1" applyAlignment="1"/>
    <xf numFmtId="0" fontId="3" fillId="0" borderId="0" xfId="0" applyFont="1" applyAlignment="1"/>
    <xf numFmtId="1" fontId="3" fillId="0" borderId="1" xfId="0" applyNumberFormat="1" applyFont="1" applyBorder="1" applyAlignment="1" applyProtection="1">
      <alignment horizontal="center" vertical="center"/>
      <protection locked="0"/>
    </xf>
    <xf numFmtId="0" fontId="17" fillId="0" borderId="0" xfId="1" applyFont="1" applyAlignment="1" applyProtection="1">
      <alignment vertical="center"/>
    </xf>
    <xf numFmtId="0" fontId="20"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2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3"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2" borderId="3" xfId="0" applyFont="1" applyFill="1" applyBorder="1" applyAlignment="1" applyProtection="1">
      <alignment horizontal="left"/>
      <protection locked="0"/>
    </xf>
    <xf numFmtId="0" fontId="10" fillId="0" borderId="0" xfId="0" applyFont="1" applyAlignment="1" applyProtection="1">
      <alignment horizontal="center" vertical="center" wrapText="1"/>
    </xf>
    <xf numFmtId="0" fontId="11" fillId="0" borderId="0" xfId="0" applyFont="1" applyAlignment="1" applyProtection="1">
      <alignment horizontal="center"/>
    </xf>
    <xf numFmtId="0" fontId="9" fillId="0" borderId="0" xfId="0" applyFont="1" applyAlignment="1" applyProtection="1">
      <alignment horizontal="left"/>
    </xf>
    <xf numFmtId="0" fontId="3" fillId="0" borderId="0" xfId="0" applyFont="1" applyAlignment="1" applyProtection="1">
      <alignment horizontal="left"/>
    </xf>
    <xf numFmtId="0" fontId="9" fillId="0" borderId="0" xfId="0" applyFont="1" applyAlignment="1" applyProtection="1"/>
    <xf numFmtId="0" fontId="9" fillId="2" borderId="0" xfId="0" applyFont="1" applyFill="1" applyBorder="1" applyAlignment="1" applyProtection="1">
      <alignment horizontal="left"/>
    </xf>
    <xf numFmtId="0" fontId="9" fillId="2" borderId="2" xfId="0" applyFont="1" applyFill="1" applyBorder="1" applyAlignment="1" applyProtection="1"/>
    <xf numFmtId="0" fontId="3" fillId="0" borderId="0" xfId="0" applyFont="1" applyAlignment="1" applyProtection="1"/>
    <xf numFmtId="0" fontId="2" fillId="0" borderId="0" xfId="0" applyFont="1" applyAlignment="1" applyProtection="1">
      <alignment horizontal="left"/>
    </xf>
    <xf numFmtId="0" fontId="0" fillId="0" borderId="0" xfId="0" applyAlignment="1" applyProtection="1">
      <alignment horizontal="left"/>
    </xf>
    <xf numFmtId="0" fontId="2" fillId="2" borderId="0" xfId="0" applyFont="1" applyFill="1" applyBorder="1" applyAlignment="1" applyProtection="1">
      <alignment horizontal="left"/>
    </xf>
    <xf numFmtId="0" fontId="2" fillId="0" borderId="0" xfId="0" applyFont="1" applyBorder="1" applyAlignment="1" applyProtection="1">
      <alignment horizontal="left"/>
    </xf>
    <xf numFmtId="0" fontId="2" fillId="2" borderId="0" xfId="0" applyFont="1" applyFill="1" applyBorder="1" applyAlignment="1" applyProtection="1"/>
    <xf numFmtId="0" fontId="0" fillId="0" borderId="0" xfId="0" applyAlignment="1" applyProtection="1"/>
    <xf numFmtId="164" fontId="5" fillId="3" borderId="0" xfId="0" applyNumberFormat="1" applyFont="1" applyFill="1" applyAlignment="1" applyProtection="1"/>
    <xf numFmtId="0" fontId="8" fillId="3" borderId="0" xfId="0" applyFont="1" applyFill="1" applyAlignment="1" applyProtection="1"/>
    <xf numFmtId="164" fontId="9" fillId="0" borderId="0" xfId="0" applyNumberFormat="1" applyFont="1" applyFill="1" applyAlignment="1" applyProtection="1">
      <alignment horizontal="center"/>
    </xf>
    <xf numFmtId="0" fontId="4" fillId="0" borderId="0" xfId="0" applyFont="1" applyAlignment="1" applyProtection="1">
      <alignment horizontal="center"/>
    </xf>
    <xf numFmtId="0" fontId="11" fillId="0" borderId="0" xfId="0" applyFont="1" applyAlignment="1" applyProtection="1">
      <alignment horizontal="left" vertical="center" wrapText="1"/>
    </xf>
    <xf numFmtId="0" fontId="2" fillId="0" borderId="0" xfId="0" applyFont="1" applyAlignment="1" applyProtection="1">
      <alignment vertical="center"/>
    </xf>
    <xf numFmtId="0" fontId="16" fillId="0" borderId="0" xfId="0" applyFont="1" applyAlignment="1" applyProtection="1">
      <alignment vertical="center"/>
    </xf>
    <xf numFmtId="0" fontId="9" fillId="0" borderId="0" xfId="0" applyFont="1" applyAlignment="1" applyProtection="1">
      <alignment horizontal="left" vertical="center"/>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9" fillId="0" borderId="0" xfId="0" applyFont="1" applyAlignment="1" applyProtection="1">
      <alignment vertical="center"/>
    </xf>
    <xf numFmtId="0" fontId="5" fillId="0" borderId="0" xfId="0" applyFont="1" applyAlignment="1" applyProtection="1">
      <alignment horizontal="left" vertical="center"/>
    </xf>
    <xf numFmtId="165" fontId="5" fillId="0" borderId="0" xfId="0" applyNumberFormat="1" applyFont="1" applyAlignment="1" applyProtection="1">
      <alignment horizontal="right" vertical="center"/>
    </xf>
    <xf numFmtId="0" fontId="5" fillId="0" borderId="0" xfId="0" applyFont="1" applyAlignment="1" applyProtection="1">
      <alignment horizontal="center" vertical="center"/>
    </xf>
    <xf numFmtId="1" fontId="5" fillId="0" borderId="0" xfId="0" applyNumberFormat="1" applyFont="1" applyBorder="1" applyAlignment="1" applyProtection="1">
      <alignment horizontal="center" vertical="center"/>
    </xf>
    <xf numFmtId="49" fontId="5" fillId="0" borderId="0" xfId="0" applyNumberFormat="1" applyFont="1" applyAlignment="1" applyProtection="1">
      <alignment horizontal="center" vertical="center"/>
    </xf>
    <xf numFmtId="0" fontId="18" fillId="2" borderId="0" xfId="0" applyFont="1" applyFill="1" applyBorder="1" applyAlignment="1" applyProtection="1">
      <alignment vertical="top"/>
    </xf>
    <xf numFmtId="0" fontId="12" fillId="0" borderId="0" xfId="0" applyFont="1" applyAlignment="1" applyProtection="1"/>
    <xf numFmtId="1" fontId="3" fillId="2" borderId="0"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4" fontId="3" fillId="2" borderId="0" xfId="0" applyNumberFormat="1" applyFont="1" applyFill="1" applyAlignment="1" applyProtection="1">
      <alignment vertical="center"/>
    </xf>
    <xf numFmtId="0" fontId="3" fillId="2" borderId="0" xfId="0" applyNumberFormat="1" applyFont="1" applyFill="1" applyBorder="1" applyAlignment="1" applyProtection="1">
      <alignment vertical="center"/>
    </xf>
    <xf numFmtId="166" fontId="3" fillId="2" borderId="0" xfId="0" applyNumberFormat="1"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49" fontId="5" fillId="0" borderId="0" xfId="0" applyNumberFormat="1" applyFont="1" applyBorder="1" applyAlignment="1" applyProtection="1">
      <alignment horizontal="center" vertical="center"/>
    </xf>
    <xf numFmtId="164" fontId="3" fillId="2" borderId="0" xfId="0" applyNumberFormat="1" applyFont="1" applyFill="1" applyAlignment="1" applyProtection="1">
      <alignment vertical="center"/>
    </xf>
    <xf numFmtId="0" fontId="12" fillId="0" borderId="0" xfId="0" applyFont="1" applyAlignment="1" applyProtection="1">
      <alignment vertical="top"/>
    </xf>
    <xf numFmtId="0" fontId="0" fillId="0" borderId="0" xfId="0" applyAlignment="1" applyProtection="1">
      <alignment vertical="top"/>
    </xf>
    <xf numFmtId="0" fontId="5" fillId="2" borderId="0" xfId="0" applyNumberFormat="1" applyFont="1" applyFill="1" applyBorder="1" applyAlignment="1" applyProtection="1">
      <alignment vertical="center"/>
    </xf>
    <xf numFmtId="0" fontId="3" fillId="2" borderId="0" xfId="0" applyFont="1" applyFill="1" applyBorder="1" applyAlignment="1" applyProtection="1">
      <alignment horizontal="center" vertical="center"/>
    </xf>
    <xf numFmtId="1" fontId="9" fillId="2" borderId="0" xfId="0" applyNumberFormat="1" applyFont="1" applyFill="1" applyBorder="1" applyAlignment="1" applyProtection="1">
      <alignment horizontal="center" vertical="center"/>
    </xf>
    <xf numFmtId="1" fontId="3" fillId="2" borderId="0" xfId="0" applyNumberFormat="1" applyFont="1" applyFill="1" applyBorder="1" applyAlignment="1" applyProtection="1">
      <alignment horizontal="left" vertical="center"/>
    </xf>
    <xf numFmtId="1" fontId="5" fillId="2" borderId="0" xfId="0" applyNumberFormat="1" applyFont="1" applyFill="1" applyBorder="1" applyAlignment="1" applyProtection="1">
      <alignment horizontal="center" vertical="center"/>
    </xf>
    <xf numFmtId="49" fontId="12" fillId="2" borderId="0" xfId="0" applyNumberFormat="1" applyFont="1" applyFill="1" applyBorder="1" applyAlignment="1" applyProtection="1">
      <alignment horizontal="center" vertical="center"/>
    </xf>
    <xf numFmtId="0" fontId="18" fillId="2" borderId="0" xfId="0" applyFont="1" applyFill="1" applyBorder="1" applyAlignment="1" applyProtection="1">
      <alignment horizontal="left" vertical="top" wrapText="1"/>
    </xf>
    <xf numFmtId="0" fontId="12" fillId="0" borderId="0" xfId="0" applyFont="1" applyAlignment="1" applyProtection="1">
      <alignment horizontal="left" vertical="top" wrapText="1"/>
    </xf>
    <xf numFmtId="164" fontId="3" fillId="3" borderId="0" xfId="0" applyNumberFormat="1" applyFont="1" applyFill="1" applyAlignment="1" applyProtection="1"/>
    <xf numFmtId="1" fontId="12" fillId="2" borderId="0" xfId="0" applyNumberFormat="1" applyFont="1" applyFill="1" applyBorder="1" applyAlignment="1" applyProtection="1">
      <alignment horizontal="center" vertical="center"/>
    </xf>
    <xf numFmtId="0" fontId="0" fillId="0" borderId="0" xfId="0" applyAlignment="1" applyProtection="1"/>
    <xf numFmtId="0" fontId="19" fillId="0" borderId="0" xfId="0" applyFont="1" applyAlignment="1" applyProtection="1">
      <alignment vertical="center" wrapText="1"/>
    </xf>
    <xf numFmtId="0" fontId="19" fillId="0" borderId="0" xfId="0" applyFont="1" applyAlignment="1" applyProtection="1">
      <alignment wrapText="1"/>
    </xf>
    <xf numFmtId="1" fontId="5" fillId="0" borderId="0" xfId="0" applyNumberFormat="1" applyFont="1" applyAlignment="1" applyProtection="1">
      <alignment horizontal="center" vertical="center"/>
    </xf>
    <xf numFmtId="0" fontId="5" fillId="0" borderId="0" xfId="0" applyFont="1" applyAlignment="1" applyProtection="1"/>
    <xf numFmtId="1" fontId="2" fillId="0" borderId="0" xfId="0" applyNumberFormat="1" applyFont="1" applyAlignment="1" applyProtection="1">
      <alignment horizontal="right" vertical="center"/>
    </xf>
    <xf numFmtId="164" fontId="9" fillId="0" borderId="0" xfId="0" applyNumberFormat="1" applyFont="1" applyBorder="1" applyAlignment="1" applyProtection="1">
      <alignment vertical="center"/>
    </xf>
    <xf numFmtId="0" fontId="5" fillId="0" borderId="0" xfId="0" applyFont="1" applyAlignment="1" applyProtection="1">
      <alignment vertical="center"/>
    </xf>
    <xf numFmtId="166" fontId="5" fillId="0" borderId="0" xfId="0" applyNumberFormat="1" applyFont="1" applyAlignment="1" applyProtection="1">
      <alignment horizontal="right" vertical="center"/>
    </xf>
    <xf numFmtId="0" fontId="5" fillId="3" borderId="0" xfId="0" applyFont="1" applyFill="1" applyAlignment="1" applyProtection="1">
      <alignment vertical="center"/>
    </xf>
    <xf numFmtId="0" fontId="0" fillId="3" borderId="0" xfId="0" applyFill="1" applyAlignment="1" applyProtection="1"/>
    <xf numFmtId="0" fontId="1" fillId="0" borderId="0" xfId="0" applyFont="1" applyAlignment="1" applyProtection="1"/>
    <xf numFmtId="0" fontId="2" fillId="0" borderId="0" xfId="0" applyFont="1" applyBorder="1" applyAlignment="1" applyProtection="1">
      <alignment horizontal="right"/>
    </xf>
    <xf numFmtId="0" fontId="7" fillId="0" borderId="0" xfId="0" applyFont="1" applyBorder="1" applyAlignment="1" applyProtection="1"/>
    <xf numFmtId="0" fontId="7" fillId="0" borderId="0" xfId="0" applyFont="1" applyBorder="1" applyAlignment="1" applyProtection="1"/>
    <xf numFmtId="164" fontId="2" fillId="0" borderId="0" xfId="0" applyNumberFormat="1" applyFont="1" applyBorder="1" applyProtection="1"/>
    <xf numFmtId="0" fontId="1" fillId="0" borderId="0" xfId="0" applyFont="1" applyBorder="1" applyAlignment="1" applyProtection="1"/>
    <xf numFmtId="0" fontId="0" fillId="0" borderId="0" xfId="0" applyBorder="1" applyAlignment="1" applyProtection="1"/>
    <xf numFmtId="0" fontId="3" fillId="0" borderId="0" xfId="0" applyFont="1" applyBorder="1" applyAlignment="1" applyProtection="1">
      <alignment horizontal="right"/>
    </xf>
    <xf numFmtId="0" fontId="1" fillId="0" borderId="0" xfId="0" applyFont="1" applyBorder="1" applyProtection="1"/>
    <xf numFmtId="0" fontId="1" fillId="0" borderId="0" xfId="0" applyFo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ddot.dc.gov/sites/default/files/dc/sites/ddot/publication/attachments/dc_central_business_district_bikes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3"/>
  <sheetViews>
    <sheetView showGridLines="0" tabSelected="1" topLeftCell="A25" zoomScale="125" zoomScaleNormal="125" workbookViewId="0">
      <selection activeCell="D38" sqref="D38"/>
    </sheetView>
  </sheetViews>
  <sheetFormatPr defaultRowHeight="15" x14ac:dyDescent="0.2"/>
  <cols>
    <col min="1" max="1" width="16" style="106" customWidth="1"/>
    <col min="2" max="2" width="12.7109375" style="106" customWidth="1"/>
    <col min="3" max="3" width="3.7109375" style="106" customWidth="1"/>
    <col min="4" max="4" width="8.7109375" style="106" customWidth="1"/>
    <col min="5" max="5" width="3.7109375" style="106" customWidth="1"/>
    <col min="6" max="6" width="16.7109375" style="106" customWidth="1"/>
    <col min="7" max="7" width="3.7109375" style="106" customWidth="1"/>
    <col min="8" max="8" width="16.7109375" style="106" customWidth="1"/>
    <col min="9" max="9" width="4.42578125" style="106" customWidth="1"/>
    <col min="10" max="10" width="13.42578125" style="106" customWidth="1"/>
    <col min="11" max="16384" width="9.140625" style="1"/>
  </cols>
  <sheetData>
    <row r="1" spans="1:15" s="3" customFormat="1" ht="20.100000000000001" customHeight="1" x14ac:dyDescent="0.2">
      <c r="A1" s="33" t="s">
        <v>6</v>
      </c>
      <c r="B1" s="33"/>
      <c r="C1" s="33"/>
      <c r="D1" s="33"/>
      <c r="E1" s="33"/>
      <c r="F1" s="33"/>
      <c r="G1" s="33"/>
      <c r="H1" s="33"/>
      <c r="I1" s="33"/>
      <c r="J1" s="33"/>
      <c r="K1" s="5"/>
      <c r="L1" s="5"/>
    </row>
    <row r="2" spans="1:15" s="8" customFormat="1" ht="12" customHeight="1" x14ac:dyDescent="0.2">
      <c r="A2" s="34" t="s">
        <v>31</v>
      </c>
      <c r="B2" s="34"/>
      <c r="C2" s="34"/>
      <c r="D2" s="34"/>
      <c r="E2" s="34"/>
      <c r="F2" s="34"/>
      <c r="G2" s="34"/>
      <c r="H2" s="34"/>
      <c r="I2" s="34"/>
      <c r="J2" s="34"/>
      <c r="K2" s="7"/>
      <c r="L2" s="7"/>
    </row>
    <row r="3" spans="1:15" s="17" customFormat="1" ht="18" customHeight="1" x14ac:dyDescent="0.25">
      <c r="A3" s="35" t="s">
        <v>10</v>
      </c>
      <c r="B3" s="36"/>
      <c r="C3" s="30"/>
      <c r="D3" s="30"/>
      <c r="E3" s="30"/>
      <c r="F3" s="30"/>
      <c r="G3" s="30"/>
      <c r="H3" s="30"/>
      <c r="I3" s="30"/>
      <c r="J3" s="37"/>
      <c r="K3" s="15"/>
      <c r="L3" s="16"/>
      <c r="M3" s="16"/>
      <c r="N3" s="16"/>
      <c r="O3" s="16"/>
    </row>
    <row r="4" spans="1:15" s="17" customFormat="1" ht="18" customHeight="1" x14ac:dyDescent="0.25">
      <c r="A4" s="35" t="s">
        <v>11</v>
      </c>
      <c r="B4" s="36"/>
      <c r="C4" s="31"/>
      <c r="D4" s="31"/>
      <c r="E4" s="31"/>
      <c r="F4" s="31"/>
      <c r="G4" s="31"/>
      <c r="H4" s="31"/>
      <c r="I4" s="31"/>
      <c r="J4" s="38"/>
      <c r="K4" s="18"/>
      <c r="L4" s="16"/>
      <c r="M4" s="16"/>
      <c r="N4" s="16"/>
      <c r="O4" s="16"/>
    </row>
    <row r="5" spans="1:15" s="17" customFormat="1" ht="18" customHeight="1" x14ac:dyDescent="0.25">
      <c r="A5" s="35" t="s">
        <v>12</v>
      </c>
      <c r="B5" s="36"/>
      <c r="C5" s="32"/>
      <c r="D5" s="30"/>
      <c r="E5" s="30"/>
      <c r="F5" s="30"/>
      <c r="G5" s="30"/>
      <c r="H5" s="30"/>
      <c r="I5" s="39"/>
      <c r="J5" s="40"/>
      <c r="K5" s="19"/>
    </row>
    <row r="6" spans="1:15" ht="6.95" customHeight="1" x14ac:dyDescent="0.25">
      <c r="A6" s="41"/>
      <c r="B6" s="42"/>
      <c r="C6" s="43"/>
      <c r="D6" s="44"/>
      <c r="E6" s="44"/>
      <c r="F6" s="44"/>
      <c r="G6" s="44"/>
      <c r="H6" s="44"/>
      <c r="I6" s="45"/>
      <c r="J6" s="46"/>
      <c r="K6" s="2"/>
    </row>
    <row r="7" spans="1:15" ht="3.95" customHeight="1" x14ac:dyDescent="0.2">
      <c r="A7" s="47"/>
      <c r="B7" s="48"/>
      <c r="C7" s="48"/>
      <c r="D7" s="48"/>
      <c r="E7" s="48"/>
      <c r="F7" s="48"/>
      <c r="G7" s="48"/>
      <c r="H7" s="48"/>
      <c r="I7" s="48"/>
      <c r="J7" s="48"/>
      <c r="K7" s="2"/>
    </row>
    <row r="8" spans="1:15" ht="18" customHeight="1" x14ac:dyDescent="0.25">
      <c r="A8" s="49" t="s">
        <v>20</v>
      </c>
      <c r="B8" s="50"/>
      <c r="C8" s="50"/>
      <c r="D8" s="50"/>
      <c r="E8" s="50"/>
      <c r="F8" s="50"/>
      <c r="G8" s="50"/>
      <c r="H8" s="50"/>
      <c r="I8" s="50"/>
      <c r="J8" s="50"/>
      <c r="K8" s="2"/>
    </row>
    <row r="9" spans="1:15" ht="30" customHeight="1" x14ac:dyDescent="0.2">
      <c r="A9" s="51" t="s">
        <v>32</v>
      </c>
      <c r="B9" s="51"/>
      <c r="C9" s="51"/>
      <c r="D9" s="51"/>
      <c r="E9" s="51"/>
      <c r="F9" s="51"/>
      <c r="G9" s="51"/>
      <c r="H9" s="51"/>
      <c r="I9" s="51"/>
      <c r="J9" s="51"/>
      <c r="K9" s="2"/>
    </row>
    <row r="10" spans="1:15" ht="3.95" customHeight="1" x14ac:dyDescent="0.2">
      <c r="A10" s="47"/>
      <c r="B10" s="48"/>
      <c r="C10" s="48"/>
      <c r="D10" s="48"/>
      <c r="E10" s="48"/>
      <c r="F10" s="48"/>
      <c r="G10" s="48"/>
      <c r="H10" s="48"/>
      <c r="I10" s="48"/>
      <c r="J10" s="48"/>
    </row>
    <row r="11" spans="1:15" s="4" customFormat="1" ht="24" customHeight="1" x14ac:dyDescent="0.2">
      <c r="A11" s="52" t="s">
        <v>13</v>
      </c>
      <c r="B11" s="52"/>
      <c r="C11" s="52"/>
      <c r="D11" s="52"/>
      <c r="E11" s="52"/>
      <c r="F11" s="52"/>
      <c r="G11" s="52"/>
      <c r="H11" s="52"/>
      <c r="I11" s="52"/>
      <c r="J11" s="21" t="s">
        <v>15</v>
      </c>
    </row>
    <row r="12" spans="1:15" s="4" customFormat="1" ht="18" customHeight="1" x14ac:dyDescent="0.2">
      <c r="A12" s="53"/>
      <c r="B12" s="54" t="s">
        <v>26</v>
      </c>
      <c r="C12" s="55"/>
      <c r="D12" s="56" t="s">
        <v>2</v>
      </c>
      <c r="E12" s="57"/>
      <c r="F12" s="54" t="s">
        <v>27</v>
      </c>
      <c r="G12" s="54"/>
      <c r="H12" s="56"/>
      <c r="I12" s="58"/>
      <c r="J12" s="9"/>
    </row>
    <row r="13" spans="1:15" customFormat="1" ht="15.95" customHeight="1" x14ac:dyDescent="0.2">
      <c r="A13" s="59" t="s">
        <v>3</v>
      </c>
      <c r="B13" s="60">
        <v>0.22</v>
      </c>
      <c r="C13" s="61" t="s">
        <v>0</v>
      </c>
      <c r="D13" s="20"/>
      <c r="E13" s="61" t="s">
        <v>0</v>
      </c>
      <c r="F13" s="11"/>
      <c r="G13" s="62"/>
      <c r="H13" s="62"/>
      <c r="I13" s="63" t="s">
        <v>1</v>
      </c>
      <c r="J13" s="14">
        <f>B13*D13*F13</f>
        <v>0</v>
      </c>
    </row>
    <row r="14" spans="1:15" ht="15" customHeight="1" x14ac:dyDescent="0.2">
      <c r="A14" s="64" t="s">
        <v>41</v>
      </c>
      <c r="B14" s="65"/>
      <c r="C14" s="65"/>
      <c r="D14" s="65"/>
      <c r="E14" s="65"/>
      <c r="F14" s="65"/>
      <c r="G14" s="66"/>
      <c r="H14" s="66"/>
      <c r="I14" s="67"/>
      <c r="J14" s="68"/>
    </row>
    <row r="15" spans="1:15" ht="15.95" customHeight="1" x14ac:dyDescent="0.2">
      <c r="A15" s="69" t="s">
        <v>24</v>
      </c>
      <c r="B15" s="70">
        <v>0.4</v>
      </c>
      <c r="C15" s="71" t="s">
        <v>0</v>
      </c>
      <c r="D15" s="10"/>
      <c r="E15" s="71" t="s">
        <v>0</v>
      </c>
      <c r="F15" s="10"/>
      <c r="G15" s="66"/>
      <c r="H15" s="66"/>
      <c r="I15" s="72" t="s">
        <v>1</v>
      </c>
      <c r="J15" s="73">
        <f>IF((B15*F15)&lt;(2250/30),B15*D15*F15,(INT(D15/30)*2250)+MIN(((D15-(INT(D15/30))*30)*B15*F15),2250))</f>
        <v>0</v>
      </c>
    </row>
    <row r="16" spans="1:15" ht="15.95" customHeight="1" x14ac:dyDescent="0.2">
      <c r="A16" s="69" t="s">
        <v>16</v>
      </c>
      <c r="B16" s="70">
        <v>0.4</v>
      </c>
      <c r="C16" s="71" t="s">
        <v>0</v>
      </c>
      <c r="D16" s="10"/>
      <c r="E16" s="71" t="s">
        <v>0</v>
      </c>
      <c r="F16" s="10"/>
      <c r="G16" s="66"/>
      <c r="H16" s="66"/>
      <c r="I16" s="72" t="s">
        <v>1</v>
      </c>
      <c r="J16" s="14">
        <f>IF((B16*F16)&lt;(2250/30),B16*D16*F16,(INT(D16/30)*2250)+MIN(((D16-(INT(D16/30))*30)*B16*F16),2250))</f>
        <v>0</v>
      </c>
    </row>
    <row r="17" spans="1:10" ht="15.95" customHeight="1" x14ac:dyDescent="0.2">
      <c r="A17" s="69" t="s">
        <v>5</v>
      </c>
      <c r="B17" s="70">
        <v>0.6</v>
      </c>
      <c r="C17" s="71" t="s">
        <v>0</v>
      </c>
      <c r="D17" s="10"/>
      <c r="E17" s="71" t="s">
        <v>0</v>
      </c>
      <c r="F17" s="10"/>
      <c r="G17" s="66"/>
      <c r="H17" s="66"/>
      <c r="I17" s="72" t="s">
        <v>1</v>
      </c>
      <c r="J17" s="14">
        <f>IF((B17*F17)&lt;(2250/30),B17*D17*F17,(INT(D17/30)*2250)+MIN(((D17-(INT(D17/30))*30)*B17*F17),2250))</f>
        <v>0</v>
      </c>
    </row>
    <row r="18" spans="1:10" ht="15.95" customHeight="1" x14ac:dyDescent="0.2">
      <c r="A18" s="69" t="s">
        <v>17</v>
      </c>
      <c r="B18" s="70">
        <v>0.6</v>
      </c>
      <c r="C18" s="71" t="s">
        <v>0</v>
      </c>
      <c r="D18" s="10"/>
      <c r="E18" s="71" t="s">
        <v>0</v>
      </c>
      <c r="F18" s="10"/>
      <c r="G18" s="66"/>
      <c r="H18" s="66"/>
      <c r="I18" s="67" t="s">
        <v>1</v>
      </c>
      <c r="J18" s="14">
        <f>IF((B18*F18)&lt;(2250/30),B18*D18*F18,(INT(D18/30)*2250)+MIN(((D18-(INT(D18/30))*30)*B18*F18),2250))</f>
        <v>0</v>
      </c>
    </row>
    <row r="19" spans="1:10" ht="15" customHeight="1" x14ac:dyDescent="0.2">
      <c r="A19" s="64" t="s">
        <v>18</v>
      </c>
      <c r="B19" s="74"/>
      <c r="C19" s="74"/>
      <c r="D19" s="74"/>
      <c r="E19" s="74"/>
      <c r="F19" s="74"/>
      <c r="G19" s="75"/>
      <c r="H19" s="75"/>
      <c r="I19" s="67"/>
      <c r="J19" s="68"/>
    </row>
    <row r="20" spans="1:10" ht="18" customHeight="1" x14ac:dyDescent="0.2">
      <c r="A20" s="76"/>
      <c r="B20" s="70" t="s">
        <v>28</v>
      </c>
      <c r="C20" s="77"/>
      <c r="D20" s="78" t="s">
        <v>2</v>
      </c>
      <c r="E20" s="77"/>
      <c r="F20" s="79" t="s">
        <v>29</v>
      </c>
      <c r="G20" s="55"/>
      <c r="H20" s="79" t="s">
        <v>30</v>
      </c>
      <c r="I20" s="55"/>
      <c r="J20" s="68"/>
    </row>
    <row r="21" spans="1:10" ht="15.95" customHeight="1" x14ac:dyDescent="0.2">
      <c r="A21" s="69" t="s">
        <v>22</v>
      </c>
      <c r="B21" s="70">
        <v>0.02</v>
      </c>
      <c r="C21" s="71" t="s">
        <v>0</v>
      </c>
      <c r="D21" s="10"/>
      <c r="E21" s="71" t="s">
        <v>0</v>
      </c>
      <c r="F21" s="10"/>
      <c r="G21" s="80" t="s">
        <v>0</v>
      </c>
      <c r="H21" s="10"/>
      <c r="I21" s="67" t="s">
        <v>1</v>
      </c>
      <c r="J21" s="14">
        <f>IF((B21*F21*H21)&lt;(2250/30),B21*D21*F21*H21,(INT(D21/30)*2250)+MIN(((D21-(INT(D21/30))*30)*B21*F21*H21),2250))</f>
        <v>0</v>
      </c>
    </row>
    <row r="22" spans="1:10" ht="15.95" customHeight="1" x14ac:dyDescent="0.2">
      <c r="A22" s="69" t="s">
        <v>23</v>
      </c>
      <c r="B22" s="70">
        <v>0.02</v>
      </c>
      <c r="C22" s="71" t="s">
        <v>0</v>
      </c>
      <c r="D22" s="10"/>
      <c r="E22" s="71" t="s">
        <v>0</v>
      </c>
      <c r="F22" s="10"/>
      <c r="G22" s="80" t="s">
        <v>0</v>
      </c>
      <c r="H22" s="10"/>
      <c r="I22" s="67" t="s">
        <v>1</v>
      </c>
      <c r="J22" s="14">
        <f>IF((B22*F22*H22)&lt;(2250/30),B22*D22*F22*H22,(INT(D22/30)*2250)+MIN(((D22-(INT(D22/30))*30)*B22*F22*H22),2250))</f>
        <v>0</v>
      </c>
    </row>
    <row r="23" spans="1:10" s="6" customFormat="1" ht="15" customHeight="1" x14ac:dyDescent="0.2">
      <c r="A23" s="64" t="s">
        <v>14</v>
      </c>
      <c r="B23" s="74"/>
      <c r="C23" s="74"/>
      <c r="D23" s="74"/>
      <c r="E23" s="74"/>
      <c r="F23" s="74"/>
      <c r="G23" s="65"/>
      <c r="H23" s="65"/>
      <c r="I23" s="81"/>
      <c r="J23" s="68"/>
    </row>
    <row r="24" spans="1:10" ht="15.95" customHeight="1" x14ac:dyDescent="0.2">
      <c r="A24" s="76" t="s">
        <v>7</v>
      </c>
      <c r="B24" s="70">
        <v>0.03</v>
      </c>
      <c r="C24" s="71" t="s">
        <v>0</v>
      </c>
      <c r="D24" s="10"/>
      <c r="E24" s="71" t="s">
        <v>0</v>
      </c>
      <c r="F24" s="10"/>
      <c r="G24" s="80" t="s">
        <v>0</v>
      </c>
      <c r="H24" s="10"/>
      <c r="I24" s="67" t="s">
        <v>1</v>
      </c>
      <c r="J24" s="14">
        <f>IF((B24*F24*H24)&lt;(3000/30),B24*D24*F24*H24,(INT(D24/30)*3000)+MIN(((D24-(INT(D24/30))*30)*B24*F24*H24),3000))</f>
        <v>0</v>
      </c>
    </row>
    <row r="25" spans="1:10" s="12" customFormat="1" ht="26.1" customHeight="1" x14ac:dyDescent="0.2">
      <c r="A25" s="82" t="s">
        <v>21</v>
      </c>
      <c r="B25" s="83"/>
      <c r="C25" s="83"/>
      <c r="D25" s="83"/>
      <c r="E25" s="83"/>
      <c r="F25" s="83"/>
      <c r="G25" s="83"/>
      <c r="H25" s="83"/>
      <c r="I25" s="83"/>
      <c r="J25" s="83"/>
    </row>
    <row r="26" spans="1:10" ht="3.95" customHeight="1" x14ac:dyDescent="0.2">
      <c r="A26" s="84"/>
      <c r="B26" s="84"/>
      <c r="C26" s="84"/>
      <c r="D26" s="84"/>
      <c r="E26" s="84"/>
      <c r="F26" s="84"/>
      <c r="G26" s="84"/>
      <c r="H26" s="84"/>
      <c r="I26" s="84"/>
      <c r="J26" s="84"/>
    </row>
    <row r="27" spans="1:10" ht="24" customHeight="1" x14ac:dyDescent="0.2">
      <c r="A27" s="52" t="s">
        <v>8</v>
      </c>
      <c r="B27" s="52"/>
      <c r="C27" s="52"/>
      <c r="D27" s="52"/>
      <c r="E27" s="52"/>
      <c r="F27" s="52"/>
      <c r="G27" s="52"/>
      <c r="H27" s="52"/>
      <c r="I27" s="52"/>
      <c r="J27" s="52"/>
    </row>
    <row r="28" spans="1:10" ht="17.100000000000001" customHeight="1" x14ac:dyDescent="0.2">
      <c r="A28" s="53"/>
      <c r="B28" s="54" t="s">
        <v>26</v>
      </c>
      <c r="C28" s="55"/>
      <c r="D28" s="56" t="s">
        <v>2</v>
      </c>
      <c r="E28" s="57"/>
      <c r="F28" s="54" t="s">
        <v>27</v>
      </c>
      <c r="G28" s="54"/>
      <c r="H28" s="56"/>
      <c r="I28" s="58"/>
      <c r="J28" s="9"/>
    </row>
    <row r="29" spans="1:10" ht="15.95" customHeight="1" x14ac:dyDescent="0.2">
      <c r="A29" s="59" t="s">
        <v>3</v>
      </c>
      <c r="B29" s="60">
        <v>0.22</v>
      </c>
      <c r="C29" s="61" t="s">
        <v>0</v>
      </c>
      <c r="D29" s="11"/>
      <c r="E29" s="61" t="s">
        <v>0</v>
      </c>
      <c r="F29" s="11"/>
      <c r="G29" s="62"/>
      <c r="H29" s="62"/>
      <c r="I29" s="63" t="s">
        <v>1</v>
      </c>
      <c r="J29" s="14">
        <f>B29*D29*F29</f>
        <v>0</v>
      </c>
    </row>
    <row r="30" spans="1:10" s="6" customFormat="1" ht="15" customHeight="1" x14ac:dyDescent="0.2">
      <c r="A30" s="64" t="s">
        <v>42</v>
      </c>
      <c r="B30" s="65"/>
      <c r="C30" s="65"/>
      <c r="D30" s="65"/>
      <c r="E30" s="65"/>
      <c r="F30" s="65"/>
      <c r="G30" s="85"/>
      <c r="H30" s="85"/>
      <c r="I30" s="81"/>
      <c r="J30" s="68"/>
    </row>
    <row r="31" spans="1:10" s="6" customFormat="1" ht="15.95" customHeight="1" x14ac:dyDescent="0.2">
      <c r="A31" s="69" t="s">
        <v>25</v>
      </c>
      <c r="B31" s="70">
        <v>0.3</v>
      </c>
      <c r="C31" s="71" t="s">
        <v>0</v>
      </c>
      <c r="D31" s="10"/>
      <c r="E31" s="71" t="s">
        <v>0</v>
      </c>
      <c r="F31" s="10"/>
      <c r="G31" s="66"/>
      <c r="H31" s="66"/>
      <c r="I31" s="72" t="s">
        <v>1</v>
      </c>
      <c r="J31" s="73">
        <f>IF((B31*F31)&lt;(2250/30),B31*D31*F31,(INT(D31/30)*2250)+MIN(((D31-(INT(D31/30))*30)*B31*F31),2250))</f>
        <v>0</v>
      </c>
    </row>
    <row r="32" spans="1:10" s="6" customFormat="1" ht="15.95" customHeight="1" x14ac:dyDescent="0.2">
      <c r="A32" s="69" t="s">
        <v>4</v>
      </c>
      <c r="B32" s="70">
        <v>0.3</v>
      </c>
      <c r="C32" s="71" t="s">
        <v>0</v>
      </c>
      <c r="D32" s="10"/>
      <c r="E32" s="71" t="s">
        <v>0</v>
      </c>
      <c r="F32" s="10"/>
      <c r="G32" s="66"/>
      <c r="H32" s="66"/>
      <c r="I32" s="72" t="s">
        <v>1</v>
      </c>
      <c r="J32" s="14">
        <f>IF((B32*F32)&lt;(2250/30),B32*D32*F32,(INT(D32/30)*2250)+MIN(((D32-(INT(D32/30))*30)*B32*F32),2250))</f>
        <v>0</v>
      </c>
    </row>
    <row r="33" spans="1:10" ht="15.95" customHeight="1" x14ac:dyDescent="0.2">
      <c r="A33" s="69" t="s">
        <v>5</v>
      </c>
      <c r="B33" s="70">
        <v>0.45</v>
      </c>
      <c r="C33" s="71" t="s">
        <v>0</v>
      </c>
      <c r="D33" s="10"/>
      <c r="E33" s="71" t="s">
        <v>0</v>
      </c>
      <c r="F33" s="10"/>
      <c r="G33" s="66"/>
      <c r="H33" s="66"/>
      <c r="I33" s="72" t="s">
        <v>1</v>
      </c>
      <c r="J33" s="14">
        <f>IF((B33*F33)&lt;(2250/30),B33*D33*F33,(INT(D33/30)*2250)+MIN(((D33-(INT(D33/30))*30)*B33*F33),2250))</f>
        <v>0</v>
      </c>
    </row>
    <row r="34" spans="1:10" ht="15.95" customHeight="1" x14ac:dyDescent="0.2">
      <c r="A34" s="69" t="s">
        <v>17</v>
      </c>
      <c r="B34" s="70">
        <v>0.45</v>
      </c>
      <c r="C34" s="71" t="s">
        <v>0</v>
      </c>
      <c r="D34" s="10"/>
      <c r="E34" s="71" t="s">
        <v>0</v>
      </c>
      <c r="F34" s="10"/>
      <c r="G34" s="66"/>
      <c r="H34" s="66"/>
      <c r="I34" s="67" t="s">
        <v>1</v>
      </c>
      <c r="J34" s="14">
        <f>IF((B34*F34)&lt;(2250/30),B34*D34*F34,(INT(D34/30)*2250)+MIN(((D34-(INT(D34/30))*30)*B34*F34),2250))</f>
        <v>0</v>
      </c>
    </row>
    <row r="35" spans="1:10" s="6" customFormat="1" ht="15" customHeight="1" x14ac:dyDescent="0.2">
      <c r="A35" s="64" t="s">
        <v>19</v>
      </c>
      <c r="B35" s="74"/>
      <c r="C35" s="74"/>
      <c r="D35" s="74"/>
      <c r="E35" s="74"/>
      <c r="F35" s="74"/>
      <c r="G35" s="86"/>
      <c r="H35" s="86"/>
      <c r="I35" s="81"/>
      <c r="J35" s="68"/>
    </row>
    <row r="36" spans="1:10" ht="17.100000000000001" customHeight="1" x14ac:dyDescent="0.2">
      <c r="A36" s="76"/>
      <c r="B36" s="70" t="s">
        <v>28</v>
      </c>
      <c r="C36" s="77"/>
      <c r="D36" s="78" t="s">
        <v>2</v>
      </c>
      <c r="E36" s="77"/>
      <c r="F36" s="79" t="s">
        <v>29</v>
      </c>
      <c r="G36" s="55"/>
      <c r="H36" s="79" t="s">
        <v>30</v>
      </c>
      <c r="I36" s="55"/>
      <c r="J36" s="68"/>
    </row>
    <row r="37" spans="1:10" ht="15.95" customHeight="1" x14ac:dyDescent="0.2">
      <c r="A37" s="69" t="s">
        <v>22</v>
      </c>
      <c r="B37" s="70">
        <v>1.4999999999999999E-2</v>
      </c>
      <c r="C37" s="71" t="s">
        <v>0</v>
      </c>
      <c r="D37" s="10"/>
      <c r="E37" s="71" t="s">
        <v>0</v>
      </c>
      <c r="F37" s="10"/>
      <c r="G37" s="80" t="s">
        <v>0</v>
      </c>
      <c r="H37" s="10"/>
      <c r="I37" s="67" t="s">
        <v>1</v>
      </c>
      <c r="J37" s="14">
        <f>IF((B37*F37*H37)&lt;(2250/30),B37*D37*F37*H37,(INT(D37/30)*2250)+MIN(((D37-(INT(D37/30))*30)*B37*F37*H37),2250))</f>
        <v>0</v>
      </c>
    </row>
    <row r="38" spans="1:10" ht="15.95" customHeight="1" x14ac:dyDescent="0.2">
      <c r="A38" s="69" t="s">
        <v>23</v>
      </c>
      <c r="B38" s="70">
        <v>1.4999999999999999E-2</v>
      </c>
      <c r="C38" s="71" t="s">
        <v>0</v>
      </c>
      <c r="D38" s="10"/>
      <c r="E38" s="71" t="s">
        <v>0</v>
      </c>
      <c r="F38" s="10"/>
      <c r="G38" s="80" t="s">
        <v>0</v>
      </c>
      <c r="H38" s="10"/>
      <c r="I38" s="67" t="s">
        <v>1</v>
      </c>
      <c r="J38" s="14">
        <f>IF((B38*F38*H38)&lt;(2250/30),B38*D38*F38*H38,(INT(D38/30)*2250)+MIN(((D38-(INT(D38/30))*30)*B38*F38*H38),2250))</f>
        <v>0</v>
      </c>
    </row>
    <row r="39" spans="1:10" s="6" customFormat="1" ht="15" customHeight="1" x14ac:dyDescent="0.2">
      <c r="A39" s="64" t="s">
        <v>14</v>
      </c>
      <c r="B39" s="74"/>
      <c r="C39" s="74"/>
      <c r="D39" s="74"/>
      <c r="E39" s="74"/>
      <c r="F39" s="74"/>
      <c r="G39" s="65"/>
      <c r="H39" s="65"/>
      <c r="I39" s="81"/>
      <c r="J39" s="68"/>
    </row>
    <row r="40" spans="1:10" ht="15.95" customHeight="1" x14ac:dyDescent="0.2">
      <c r="A40" s="76" t="s">
        <v>7</v>
      </c>
      <c r="B40" s="70">
        <v>0.02</v>
      </c>
      <c r="C40" s="71" t="s">
        <v>0</v>
      </c>
      <c r="D40" s="10"/>
      <c r="E40" s="71" t="s">
        <v>0</v>
      </c>
      <c r="F40" s="10"/>
      <c r="G40" s="80" t="s">
        <v>0</v>
      </c>
      <c r="H40" s="10"/>
      <c r="I40" s="67" t="s">
        <v>1</v>
      </c>
      <c r="J40" s="14">
        <f>IF((B40*F40*H40)&lt;(3000/30),B40*D40*F40*H40,(INT(D40/30)*3000)+MIN(((D40-(INT(D40/30))*30)*B40*F40*H40),3000))</f>
        <v>0</v>
      </c>
    </row>
    <row r="41" spans="1:10" s="13" customFormat="1" ht="26.1" customHeight="1" x14ac:dyDescent="0.2">
      <c r="A41" s="82" t="s">
        <v>21</v>
      </c>
      <c r="B41" s="83"/>
      <c r="C41" s="83"/>
      <c r="D41" s="83"/>
      <c r="E41" s="83"/>
      <c r="F41" s="83"/>
      <c r="G41" s="83"/>
      <c r="H41" s="83"/>
      <c r="I41" s="83"/>
      <c r="J41" s="83"/>
    </row>
    <row r="42" spans="1:10" ht="3.95" customHeight="1" x14ac:dyDescent="0.2">
      <c r="A42" s="84"/>
      <c r="B42" s="84"/>
      <c r="C42" s="84"/>
      <c r="D42" s="84"/>
      <c r="E42" s="84"/>
      <c r="F42" s="84"/>
      <c r="G42" s="84"/>
      <c r="H42" s="84"/>
      <c r="I42" s="84"/>
      <c r="J42" s="84"/>
    </row>
    <row r="43" spans="1:10" ht="6" customHeight="1" x14ac:dyDescent="0.2">
      <c r="A43" s="87"/>
      <c r="B43" s="88"/>
      <c r="C43" s="88"/>
      <c r="D43" s="88"/>
      <c r="E43" s="88"/>
      <c r="F43" s="88"/>
      <c r="G43" s="86"/>
      <c r="H43" s="89"/>
      <c r="I43" s="63"/>
      <c r="J43" s="90"/>
    </row>
    <row r="44" spans="1:10" ht="18" customHeight="1" x14ac:dyDescent="0.2">
      <c r="A44" s="88"/>
      <c r="B44" s="88"/>
      <c r="C44" s="88"/>
      <c r="D44" s="88"/>
      <c r="E44" s="88"/>
      <c r="F44" s="88"/>
      <c r="G44" s="86"/>
      <c r="H44" s="91" t="s">
        <v>9</v>
      </c>
      <c r="I44" s="63" t="s">
        <v>1</v>
      </c>
      <c r="J44" s="92">
        <f>SUM(J13:J43)</f>
        <v>0</v>
      </c>
    </row>
    <row r="45" spans="1:10" ht="5.0999999999999996" customHeight="1" x14ac:dyDescent="0.2">
      <c r="A45" s="93"/>
      <c r="B45" s="94"/>
      <c r="C45" s="63"/>
      <c r="D45" s="89"/>
      <c r="E45" s="63"/>
      <c r="F45" s="89"/>
      <c r="G45" s="63"/>
      <c r="H45" s="89"/>
      <c r="I45" s="63"/>
      <c r="J45" s="90"/>
    </row>
    <row r="46" spans="1:10" ht="3.95" customHeight="1" x14ac:dyDescent="0.2">
      <c r="A46" s="95"/>
      <c r="B46" s="96"/>
      <c r="C46" s="96"/>
      <c r="D46" s="96"/>
      <c r="E46" s="96"/>
      <c r="F46" s="96"/>
      <c r="G46" s="96"/>
      <c r="H46" s="96"/>
      <c r="I46" s="96"/>
      <c r="J46" s="96"/>
    </row>
    <row r="47" spans="1:10" ht="21.95" customHeight="1" x14ac:dyDescent="0.2">
      <c r="A47" s="97"/>
      <c r="B47" s="97"/>
      <c r="C47" s="97"/>
      <c r="D47" s="97"/>
      <c r="E47" s="97"/>
      <c r="F47" s="97"/>
      <c r="G47" s="97"/>
      <c r="H47" s="97"/>
      <c r="I47" s="97"/>
      <c r="J47" s="97"/>
    </row>
    <row r="48" spans="1:10" ht="15.75" x14ac:dyDescent="0.25">
      <c r="A48" s="98"/>
      <c r="B48" s="99"/>
      <c r="C48" s="99"/>
      <c r="D48" s="100"/>
      <c r="E48" s="100"/>
      <c r="F48" s="100"/>
      <c r="G48" s="100"/>
      <c r="H48" s="100"/>
      <c r="I48" s="100"/>
      <c r="J48" s="101"/>
    </row>
    <row r="49" spans="1:12" ht="12" customHeight="1" x14ac:dyDescent="0.2">
      <c r="A49" s="102"/>
      <c r="B49" s="103"/>
      <c r="C49" s="103"/>
      <c r="D49" s="103"/>
      <c r="E49" s="103"/>
      <c r="F49" s="103"/>
      <c r="G49" s="103"/>
      <c r="H49" s="103"/>
      <c r="I49" s="103"/>
      <c r="J49" s="103"/>
    </row>
    <row r="50" spans="1:12" x14ac:dyDescent="0.2">
      <c r="A50" s="104"/>
      <c r="B50" s="102"/>
      <c r="C50" s="102"/>
      <c r="D50" s="102"/>
      <c r="E50" s="102"/>
      <c r="F50" s="102"/>
      <c r="G50" s="102"/>
      <c r="H50" s="102"/>
      <c r="I50" s="102"/>
      <c r="J50" s="102"/>
      <c r="K50" s="2"/>
      <c r="L50" s="2"/>
    </row>
    <row r="51" spans="1:12" x14ac:dyDescent="0.2">
      <c r="A51" s="104"/>
      <c r="B51" s="102"/>
      <c r="C51" s="102"/>
      <c r="D51" s="102"/>
      <c r="E51" s="102"/>
      <c r="F51" s="102"/>
      <c r="G51" s="102"/>
      <c r="H51" s="102"/>
      <c r="I51" s="102"/>
      <c r="J51" s="102"/>
      <c r="K51" s="2"/>
      <c r="L51" s="2"/>
    </row>
    <row r="52" spans="1:12" x14ac:dyDescent="0.2">
      <c r="A52" s="105"/>
      <c r="B52" s="105"/>
      <c r="C52" s="105"/>
      <c r="D52" s="105"/>
      <c r="E52" s="105"/>
      <c r="F52" s="105"/>
      <c r="G52" s="105"/>
      <c r="H52" s="105"/>
      <c r="I52" s="105"/>
      <c r="J52" s="105"/>
    </row>
    <row r="53" spans="1:12" x14ac:dyDescent="0.2">
      <c r="A53" s="105"/>
      <c r="B53" s="105"/>
      <c r="C53" s="105"/>
      <c r="D53" s="105"/>
      <c r="E53" s="105"/>
      <c r="F53" s="105"/>
      <c r="G53" s="105"/>
      <c r="H53" s="105"/>
      <c r="I53" s="105"/>
      <c r="J53" s="105"/>
    </row>
  </sheetData>
  <sheetProtection password="CCEF" sheet="1" objects="1" scenarios="1" selectLockedCells="1"/>
  <mergeCells count="38">
    <mergeCell ref="A1:J1"/>
    <mergeCell ref="A2:J2"/>
    <mergeCell ref="H20:I20"/>
    <mergeCell ref="A23:H23"/>
    <mergeCell ref="A14:F14"/>
    <mergeCell ref="A5:B5"/>
    <mergeCell ref="A19:H19"/>
    <mergeCell ref="C3:I3"/>
    <mergeCell ref="C4:I4"/>
    <mergeCell ref="C5:H5"/>
    <mergeCell ref="A3:B3"/>
    <mergeCell ref="A4:B4"/>
    <mergeCell ref="F12:G12"/>
    <mergeCell ref="B12:C12"/>
    <mergeCell ref="A7:J7"/>
    <mergeCell ref="A8:J8"/>
    <mergeCell ref="B28:C28"/>
    <mergeCell ref="F28:G28"/>
    <mergeCell ref="A30:F30"/>
    <mergeCell ref="A10:J10"/>
    <mergeCell ref="A9:J9"/>
    <mergeCell ref="A11:I11"/>
    <mergeCell ref="F20:G20"/>
    <mergeCell ref="A27:J27"/>
    <mergeCell ref="A26:J26"/>
    <mergeCell ref="A25:J25"/>
    <mergeCell ref="A35:H35"/>
    <mergeCell ref="A41:J41"/>
    <mergeCell ref="A46:J46"/>
    <mergeCell ref="A39:H39"/>
    <mergeCell ref="A43:G44"/>
    <mergeCell ref="A42:J42"/>
    <mergeCell ref="B50:J50"/>
    <mergeCell ref="B51:J51"/>
    <mergeCell ref="A49:J49"/>
    <mergeCell ref="F36:G36"/>
    <mergeCell ref="H36:I36"/>
    <mergeCell ref="A48:C48"/>
  </mergeCells>
  <phoneticPr fontId="0" type="noConversion"/>
  <hyperlinks>
    <hyperlink ref="J11" r:id="rId1"/>
  </hyperlinks>
  <pageMargins left="0.35" right="0.25" top="1.1000000000000001" bottom="0.4" header="0.45" footer="0.25"/>
  <pageSetup orientation="portrait" r:id="rId2"/>
  <headerFooter alignWithMargins="0">
    <oddHeader>&amp;L&amp;G&amp;C&amp;"Arial,Bold"
District Department of Transportation&amp;R&amp;G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22" t="s">
        <v>33</v>
      </c>
      <c r="C1" s="22"/>
      <c r="D1" s="26"/>
      <c r="E1" s="26"/>
      <c r="F1" s="26"/>
    </row>
    <row r="2" spans="2:6" x14ac:dyDescent="0.2">
      <c r="B2" s="22" t="s">
        <v>34</v>
      </c>
      <c r="C2" s="22"/>
      <c r="D2" s="26"/>
      <c r="E2" s="26"/>
      <c r="F2" s="26"/>
    </row>
    <row r="3" spans="2:6" x14ac:dyDescent="0.2">
      <c r="B3" s="23"/>
      <c r="C3" s="23"/>
      <c r="D3" s="27"/>
      <c r="E3" s="27"/>
      <c r="F3" s="27"/>
    </row>
    <row r="4" spans="2:6" ht="51" x14ac:dyDescent="0.2">
      <c r="B4" s="23" t="s">
        <v>35</v>
      </c>
      <c r="C4" s="23"/>
      <c r="D4" s="27"/>
      <c r="E4" s="27"/>
      <c r="F4" s="27"/>
    </row>
    <row r="5" spans="2:6" x14ac:dyDescent="0.2">
      <c r="B5" s="23"/>
      <c r="C5" s="23"/>
      <c r="D5" s="27"/>
      <c r="E5" s="27"/>
      <c r="F5" s="27"/>
    </row>
    <row r="6" spans="2:6" x14ac:dyDescent="0.2">
      <c r="B6" s="22" t="s">
        <v>36</v>
      </c>
      <c r="C6" s="22"/>
      <c r="D6" s="26"/>
      <c r="E6" s="26" t="s">
        <v>37</v>
      </c>
      <c r="F6" s="26" t="s">
        <v>38</v>
      </c>
    </row>
    <row r="7" spans="2:6" ht="13.5" thickBot="1" x14ac:dyDescent="0.25">
      <c r="B7" s="23"/>
      <c r="C7" s="23"/>
      <c r="D7" s="27"/>
      <c r="E7" s="27"/>
      <c r="F7" s="27"/>
    </row>
    <row r="8" spans="2:6" ht="39" thickBot="1" x14ac:dyDescent="0.25">
      <c r="B8" s="24" t="s">
        <v>39</v>
      </c>
      <c r="C8" s="25"/>
      <c r="D8" s="28"/>
      <c r="E8" s="28">
        <v>8</v>
      </c>
      <c r="F8" s="29" t="s">
        <v>40</v>
      </c>
    </row>
    <row r="9" spans="2:6" x14ac:dyDescent="0.2">
      <c r="B9" s="23"/>
      <c r="C9" s="23"/>
      <c r="D9" s="27"/>
      <c r="E9" s="27"/>
      <c r="F9" s="27"/>
    </row>
    <row r="10" spans="2:6" x14ac:dyDescent="0.2">
      <c r="B10" s="23"/>
      <c r="C10" s="23"/>
      <c r="D10" s="27"/>
      <c r="E10" s="27"/>
      <c r="F10"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Compatibility Report</vt:lpstr>
      <vt:lpstr>Sheet1!Print_Area</vt:lpstr>
    </vt:vector>
  </TitlesOfParts>
  <Company>DC Government/DPW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skehoe</dc:creator>
  <cp:lastModifiedBy>ServUS</cp:lastModifiedBy>
  <cp:lastPrinted>2012-10-12T16:28:53Z</cp:lastPrinted>
  <dcterms:created xsi:type="dcterms:W3CDTF">2005-04-04T14:12:41Z</dcterms:created>
  <dcterms:modified xsi:type="dcterms:W3CDTF">2019-08-30T18:07:42Z</dcterms:modified>
</cp:coreProperties>
</file>